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nicoletti_r\Desktop\PAGAMENTI AGLA\2018\annualità\"/>
    </mc:Choice>
  </mc:AlternateContent>
  <xr:revisionPtr revIDLastSave="0" documentId="13_ncr:1_{D96E933D-EA18-4B7B-9570-A22846433D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1" l="1"/>
  <c r="D56" i="1" s="1"/>
  <c r="I5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1" i="1"/>
  <c r="H52" i="1"/>
  <c r="H53" i="1"/>
  <c r="H54" i="1"/>
  <c r="H55" i="1"/>
  <c r="H12" i="1"/>
  <c r="I18" i="1" l="1"/>
  <c r="H50" i="1"/>
  <c r="H56" i="1" s="1"/>
  <c r="I47" i="1"/>
  <c r="I40" i="1"/>
  <c r="I33" i="1"/>
  <c r="I25" i="1"/>
  <c r="I53" i="1"/>
  <c r="I44" i="1"/>
  <c r="I37" i="1"/>
  <c r="I30" i="1"/>
  <c r="I22" i="1"/>
  <c r="I14" i="1"/>
  <c r="I51" i="1"/>
  <c r="I43" i="1"/>
  <c r="I29" i="1"/>
  <c r="I21" i="1"/>
  <c r="I13" i="1"/>
  <c r="I42" i="1"/>
  <c r="I36" i="1"/>
  <c r="I28" i="1"/>
  <c r="I34" i="1"/>
  <c r="I26" i="1"/>
  <c r="I41" i="1"/>
  <c r="I31" i="1"/>
  <c r="I49" i="1"/>
  <c r="I35" i="1"/>
  <c r="I27" i="1"/>
  <c r="I19" i="1"/>
  <c r="I20" i="1"/>
  <c r="I48" i="1"/>
  <c r="I16" i="1"/>
  <c r="I12" i="1"/>
  <c r="I46" i="1"/>
  <c r="I24" i="1"/>
  <c r="I15" i="1"/>
  <c r="I45" i="1"/>
  <c r="I23" i="1"/>
  <c r="I54" i="1"/>
  <c r="I39" i="1"/>
  <c r="I32" i="1"/>
  <c r="I55" i="1"/>
  <c r="I38" i="1"/>
  <c r="I50" i="1" l="1"/>
  <c r="I56" i="1"/>
</calcChain>
</file>

<file path=xl/sharedStrings.xml><?xml version="1.0" encoding="utf-8"?>
<sst xmlns="http://schemas.openxmlformats.org/spreadsheetml/2006/main" count="145" uniqueCount="118">
  <si>
    <t>4600072590</t>
  </si>
  <si>
    <t>TRENITALIA S.P.A. A SOCIO UNICO</t>
  </si>
  <si>
    <t/>
  </si>
  <si>
    <t>FT/2018/1</t>
  </si>
  <si>
    <t>4600000239</t>
  </si>
  <si>
    <t>FT/2018/3</t>
  </si>
  <si>
    <t>0040-2018-950000</t>
  </si>
  <si>
    <t>COMUNE DI BOLOGNA</t>
  </si>
  <si>
    <t>FT/2018/2</t>
  </si>
  <si>
    <t>I3E/2017/129</t>
  </si>
  <si>
    <t>AZIENDA USL DI IMOLA</t>
  </si>
  <si>
    <t>FT/2018/4</t>
  </si>
  <si>
    <t>4600006817</t>
  </si>
  <si>
    <t>FT/2018/6</t>
  </si>
  <si>
    <t>6820180307000113</t>
  </si>
  <si>
    <t>TELECOM ITALIA S.P.A. DIREZIONE COORDINAMENTO VIVENDI SA</t>
  </si>
  <si>
    <t>FT/2018/7</t>
  </si>
  <si>
    <t>VE0Q6-3</t>
  </si>
  <si>
    <t>ALMA MATER STUDIORUM - UNIVERSITA' DI BOLOGNA</t>
  </si>
  <si>
    <t>FT/2018/5</t>
  </si>
  <si>
    <t>211/FH</t>
  </si>
  <si>
    <t>ZUCCHETTI INFORMATICA SPA</t>
  </si>
  <si>
    <t>FT/2018/10</t>
  </si>
  <si>
    <t>090039PA</t>
  </si>
  <si>
    <t>LANTECH SOLUTIONS S.P.A.</t>
  </si>
  <si>
    <t>FT/2018/9</t>
  </si>
  <si>
    <t>4600013818</t>
  </si>
  <si>
    <t>FT/2018/8</t>
  </si>
  <si>
    <t>4600028088</t>
  </si>
  <si>
    <t>FT/2018/11</t>
  </si>
  <si>
    <t>4600021008</t>
  </si>
  <si>
    <t>FT/2018/12</t>
  </si>
  <si>
    <t>1E</t>
  </si>
  <si>
    <t>DOTT.SSA ISABELLA LANDI DOTTORE COMMERCIALISTA E REVISORE LEGALE</t>
  </si>
  <si>
    <t>FT/2018/15</t>
  </si>
  <si>
    <t>609/PA</t>
  </si>
  <si>
    <t>FT/2018/25</t>
  </si>
  <si>
    <t>610/PA</t>
  </si>
  <si>
    <t>FT/2018/13</t>
  </si>
  <si>
    <t>MM18FPA00190</t>
  </si>
  <si>
    <t>MATICMIND S.P.A.</t>
  </si>
  <si>
    <t>FT/2018/14</t>
  </si>
  <si>
    <t>4600028435</t>
  </si>
  <si>
    <t>FT/2018/17</t>
  </si>
  <si>
    <t>4600036057</t>
  </si>
  <si>
    <t>FT/2018/18</t>
  </si>
  <si>
    <t>000042/PA</t>
  </si>
  <si>
    <t>PROGEL S.P.A. A SOCIO UNICO</t>
  </si>
  <si>
    <t>FT/2018/16</t>
  </si>
  <si>
    <t>VE0Q6-4</t>
  </si>
  <si>
    <t>FT/2018/19</t>
  </si>
  <si>
    <t>4600043409</t>
  </si>
  <si>
    <t>FT/2018/22</t>
  </si>
  <si>
    <t>N80139</t>
  </si>
  <si>
    <t>EDENRED ITALIA S.R.L.</t>
  </si>
  <si>
    <t>FT/2018/20</t>
  </si>
  <si>
    <t>4600050283</t>
  </si>
  <si>
    <t>FT/2018/23</t>
  </si>
  <si>
    <t>N44014</t>
  </si>
  <si>
    <t>FT/2018/21</t>
  </si>
  <si>
    <t>2018/3-PA</t>
  </si>
  <si>
    <t>TEMPI MODERNI S.P.A.</t>
  </si>
  <si>
    <t>FT/2018/24</t>
  </si>
  <si>
    <t>552</t>
  </si>
  <si>
    <t>CALDARINI &amp; ASSOCIATI SOCIETÀ A RESPONSABILITÀ LIMITATA</t>
  </si>
  <si>
    <t>FT/2018/26</t>
  </si>
  <si>
    <t>4600055043</t>
  </si>
  <si>
    <t>FT/2018/27</t>
  </si>
  <si>
    <t>MM18FPA00514</t>
  </si>
  <si>
    <t>FT/2018/28</t>
  </si>
  <si>
    <t>N44685</t>
  </si>
  <si>
    <t>FT/2018/29</t>
  </si>
  <si>
    <t>2E</t>
  </si>
  <si>
    <t>FT/2018/30</t>
  </si>
  <si>
    <t>MM18FPA00535</t>
  </si>
  <si>
    <t>FT/2018/31</t>
  </si>
  <si>
    <t>4600062544</t>
  </si>
  <si>
    <t>FT/2018/36</t>
  </si>
  <si>
    <t>2800013277</t>
  </si>
  <si>
    <t>FASTWEB SPA</t>
  </si>
  <si>
    <t>FT/2018/37</t>
  </si>
  <si>
    <t>464/18PA</t>
  </si>
  <si>
    <t>I.T.A. S.R.L.</t>
  </si>
  <si>
    <t>FT/2018/35</t>
  </si>
  <si>
    <t>2800013274</t>
  </si>
  <si>
    <t>FT/2018/34</t>
  </si>
  <si>
    <t>2800013268</t>
  </si>
  <si>
    <t>FT/2018/33</t>
  </si>
  <si>
    <t>2800013270</t>
  </si>
  <si>
    <t>FT/2018/32</t>
  </si>
  <si>
    <t>32/EL</t>
  </si>
  <si>
    <t>SCS AZIONINNOVA SPA</t>
  </si>
  <si>
    <t>FT/2018/41</t>
  </si>
  <si>
    <t>N45195</t>
  </si>
  <si>
    <t>FT/2018/38</t>
  </si>
  <si>
    <t>2018904851</t>
  </si>
  <si>
    <t>ENGINEERING S.P.A.</t>
  </si>
  <si>
    <t>FT/2018/42</t>
  </si>
  <si>
    <t>2018904991</t>
  </si>
  <si>
    <t>FT/2018/43</t>
  </si>
  <si>
    <t>2800014759</t>
  </si>
  <si>
    <t>FT/2018/44</t>
  </si>
  <si>
    <t>96/PA</t>
  </si>
  <si>
    <t>FONDAZIONE ALDINI VALERIANI PER LO SVILUPPO DELLA CULTURA TECNICA</t>
  </si>
  <si>
    <t>FT/2018/45</t>
  </si>
  <si>
    <t>33/EL</t>
  </si>
  <si>
    <t>FT/2018/46</t>
  </si>
  <si>
    <t>Riferimento</t>
  </si>
  <si>
    <t>Nome / Ragione sociale</t>
  </si>
  <si>
    <t>Data scadenza</t>
  </si>
  <si>
    <t>Protocollo</t>
  </si>
  <si>
    <t>Data Mandato</t>
  </si>
  <si>
    <t>Giorni per importo</t>
  </si>
  <si>
    <t>Imp. base imponibile al netto di nota credito e ritenute</t>
  </si>
  <si>
    <t>GG totali rispetto a scadenza</t>
  </si>
  <si>
    <t>Indicatore tempestività pagamenti</t>
  </si>
  <si>
    <t>TEMPESTIVITA' PAGAMENTI DAL 01.01.2018 AL 31.12.2018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</si>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</sst>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1" fontId="0" fillId="3" borderId="1" xfId="0" applyNumberFormat="1" applyFill="1" applyBorder="1" applyAlignment="1">
      <alignment horizontal="right" vertical="top"/>
    </xf>
    <xf numFmtId="43" fontId="0" fillId="0" borderId="0" xfId="1" applyFont="1" applyAlignment="1">
      <alignment horizontal="right" vertical="top"/>
    </xf>
    <xf numFmtId="43" fontId="0" fillId="0" borderId="0" xfId="1" applyFont="1" applyAlignment="1">
      <alignment vertical="top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43" fontId="3" fillId="4" borderId="1" xfId="1" applyFont="1" applyFill="1" applyBorder="1" applyAlignment="1">
      <alignment horizontal="right" vertical="top"/>
    </xf>
    <xf numFmtId="43" fontId="3" fillId="4" borderId="1" xfId="1" applyFont="1" applyFill="1" applyBorder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809625</xdr:colOff>
      <xdr:row>6</xdr:row>
      <xdr:rowOff>28575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56"/>
  <sheetViews>
    <sheetView tabSelected="1" topLeftCell="A33" zoomScaleNormal="100" workbookViewId="0">
      <selection activeCell="A46" sqref="A46:XFD56"/>
    </sheetView>
  </sheetViews>
  <sheetFormatPr defaultRowHeight="12.5" x14ac:dyDescent="0.25"/>
  <cols>
    <col min="1" max="1" width="14" bestFit="1" customWidth="1"/>
    <col min="2" max="2" width="18" bestFit="1" customWidth="1"/>
    <col min="3" max="3" width="67" bestFit="1" customWidth="1"/>
    <col min="4" max="4" width="12.81640625" style="7" bestFit="1" customWidth="1"/>
    <col min="5" max="5" width="12.453125" customWidth="1"/>
    <col min="6" max="6" width="11.81640625" customWidth="1"/>
    <col min="7" max="7" width="12.26953125" customWidth="1"/>
    <col min="8" max="8" width="18.7265625" customWidth="1"/>
    <col min="9" max="9" width="11.26953125" customWidth="1"/>
  </cols>
  <sheetData>
    <row r="9" spans="1:9" x14ac:dyDescent="0.25">
      <c r="C9" s="9" t="s">
        <v>116</v>
      </c>
      <c r="D9" s="9"/>
      <c r="E9" s="9"/>
    </row>
    <row r="11" spans="1:9" ht="62.5" x14ac:dyDescent="0.25">
      <c r="A11" s="8" t="s">
        <v>110</v>
      </c>
      <c r="B11" s="8" t="s">
        <v>107</v>
      </c>
      <c r="C11" s="8" t="s">
        <v>108</v>
      </c>
      <c r="D11" s="8" t="s">
        <v>113</v>
      </c>
      <c r="E11" s="8" t="s">
        <v>109</v>
      </c>
      <c r="F11" s="8" t="s">
        <v>111</v>
      </c>
      <c r="G11" s="8" t="s">
        <v>114</v>
      </c>
      <c r="H11" s="8" t="s">
        <v>112</v>
      </c>
      <c r="I11" s="8" t="s">
        <v>115</v>
      </c>
    </row>
    <row r="12" spans="1:9" x14ac:dyDescent="0.25">
      <c r="A12" t="s">
        <v>3</v>
      </c>
      <c r="B12" t="s">
        <v>0</v>
      </c>
      <c r="C12" t="s">
        <v>1</v>
      </c>
      <c r="D12" s="6">
        <v>238.54</v>
      </c>
      <c r="E12" s="1">
        <v>43100</v>
      </c>
      <c r="F12" s="1">
        <v>43122</v>
      </c>
      <c r="G12" s="2">
        <v>22</v>
      </c>
      <c r="H12" s="6">
        <f>G12*D12</f>
        <v>5247.88</v>
      </c>
      <c r="I12" s="7">
        <f>H12/D$56</f>
        <v>2.9627717132816216E-3</v>
      </c>
    </row>
    <row r="13" spans="1:9" x14ac:dyDescent="0.25">
      <c r="A13" t="s">
        <v>5</v>
      </c>
      <c r="B13" t="s">
        <v>4</v>
      </c>
      <c r="C13" t="s">
        <v>1</v>
      </c>
      <c r="D13" s="6">
        <v>615.17999999999995</v>
      </c>
      <c r="E13" s="1">
        <v>43180</v>
      </c>
      <c r="F13" s="1">
        <v>43157</v>
      </c>
      <c r="G13" s="2">
        <v>-23</v>
      </c>
      <c r="H13" s="6">
        <f t="shared" ref="H13:H55" si="0">G13*D13</f>
        <v>-14149.14</v>
      </c>
      <c r="I13" s="7">
        <f>H13/D$56</f>
        <v>-7.9881155360376991E-3</v>
      </c>
    </row>
    <row r="14" spans="1:9" x14ac:dyDescent="0.25">
      <c r="A14" t="s">
        <v>8</v>
      </c>
      <c r="B14" t="s">
        <v>6</v>
      </c>
      <c r="C14" t="s">
        <v>7</v>
      </c>
      <c r="D14" s="6">
        <v>5000</v>
      </c>
      <c r="E14" s="1">
        <v>43173</v>
      </c>
      <c r="F14" s="1">
        <v>43157</v>
      </c>
      <c r="G14" s="2">
        <v>-16</v>
      </c>
      <c r="H14" s="6">
        <f t="shared" si="0"/>
        <v>-80000</v>
      </c>
      <c r="I14" s="7">
        <f>H14/D$56</f>
        <v>-4.5165235688035876E-2</v>
      </c>
    </row>
    <row r="15" spans="1:9" x14ac:dyDescent="0.25">
      <c r="A15" t="s">
        <v>11</v>
      </c>
      <c r="B15" t="s">
        <v>9</v>
      </c>
      <c r="C15" t="s">
        <v>10</v>
      </c>
      <c r="D15" s="6">
        <v>163.41</v>
      </c>
      <c r="E15" s="1">
        <v>43175</v>
      </c>
      <c r="F15" s="1">
        <v>43168</v>
      </c>
      <c r="G15" s="2">
        <v>-7</v>
      </c>
      <c r="H15" s="6">
        <f t="shared" si="0"/>
        <v>-1143.8699999999999</v>
      </c>
      <c r="I15" s="7">
        <f>H15/D$56</f>
        <v>-6.4578947683091993E-4</v>
      </c>
    </row>
    <row r="16" spans="1:9" x14ac:dyDescent="0.25">
      <c r="A16" t="s">
        <v>13</v>
      </c>
      <c r="B16" t="s">
        <v>12</v>
      </c>
      <c r="C16" t="s">
        <v>1</v>
      </c>
      <c r="D16" s="6">
        <v>439</v>
      </c>
      <c r="E16" s="1">
        <v>43231</v>
      </c>
      <c r="F16" s="1">
        <v>43175</v>
      </c>
      <c r="G16" s="2">
        <v>-56</v>
      </c>
      <c r="H16" s="6">
        <f t="shared" si="0"/>
        <v>-24584</v>
      </c>
      <c r="I16" s="7">
        <f>H16/D$56</f>
        <v>-1.3879276926933425E-2</v>
      </c>
    </row>
    <row r="17" spans="1:9" x14ac:dyDescent="0.25">
      <c r="A17" t="s">
        <v>16</v>
      </c>
      <c r="B17" t="s">
        <v>14</v>
      </c>
      <c r="C17" t="s">
        <v>15</v>
      </c>
      <c r="D17" s="6">
        <v>180146.4</v>
      </c>
      <c r="E17" s="1">
        <v>43201</v>
      </c>
      <c r="F17" s="1">
        <v>43175</v>
      </c>
      <c r="G17" s="2">
        <v>-26</v>
      </c>
      <c r="H17" s="6">
        <f t="shared" si="0"/>
        <v>-4683806.3999999994</v>
      </c>
      <c r="I17" s="7">
        <v>-2.63</v>
      </c>
    </row>
    <row r="18" spans="1:9" x14ac:dyDescent="0.25">
      <c r="A18" t="s">
        <v>19</v>
      </c>
      <c r="B18" t="s">
        <v>17</v>
      </c>
      <c r="C18" t="s">
        <v>18</v>
      </c>
      <c r="D18" s="6">
        <v>12603.33</v>
      </c>
      <c r="E18" s="1">
        <v>43195</v>
      </c>
      <c r="F18" s="1">
        <v>43175</v>
      </c>
      <c r="G18" s="2">
        <v>-20</v>
      </c>
      <c r="H18" s="6">
        <f t="shared" si="0"/>
        <v>-252066.6</v>
      </c>
      <c r="I18" s="7">
        <f>H18/D$56</f>
        <v>-0.1423080924760233</v>
      </c>
    </row>
    <row r="19" spans="1:9" x14ac:dyDescent="0.25">
      <c r="A19" t="s">
        <v>22</v>
      </c>
      <c r="B19" t="s">
        <v>20</v>
      </c>
      <c r="C19" t="s">
        <v>21</v>
      </c>
      <c r="D19" s="6">
        <v>32166</v>
      </c>
      <c r="E19" s="1">
        <v>43232</v>
      </c>
      <c r="F19" s="1">
        <v>43213</v>
      </c>
      <c r="G19" s="2">
        <v>-19</v>
      </c>
      <c r="H19" s="6">
        <f t="shared" si="0"/>
        <v>-611154</v>
      </c>
      <c r="I19" s="7">
        <f>H19/D$56</f>
        <v>-0.34503643064607348</v>
      </c>
    </row>
    <row r="20" spans="1:9" x14ac:dyDescent="0.25">
      <c r="A20" t="s">
        <v>25</v>
      </c>
      <c r="B20" t="s">
        <v>23</v>
      </c>
      <c r="C20" t="s">
        <v>24</v>
      </c>
      <c r="D20" s="6">
        <v>32552.03</v>
      </c>
      <c r="E20" s="1">
        <v>43225</v>
      </c>
      <c r="F20" s="1">
        <v>43203</v>
      </c>
      <c r="G20" s="2">
        <v>-22</v>
      </c>
      <c r="H20" s="6">
        <f t="shared" si="0"/>
        <v>-716144.65999999992</v>
      </c>
      <c r="I20" s="7">
        <f>H20/D$56</f>
        <v>-0.40431052944535395</v>
      </c>
    </row>
    <row r="21" spans="1:9" x14ac:dyDescent="0.25">
      <c r="A21" t="s">
        <v>27</v>
      </c>
      <c r="B21" t="s">
        <v>26</v>
      </c>
      <c r="C21" t="s">
        <v>1</v>
      </c>
      <c r="D21" s="6">
        <v>339.73</v>
      </c>
      <c r="E21" s="1">
        <v>43261</v>
      </c>
      <c r="F21" s="1">
        <v>43203</v>
      </c>
      <c r="G21" s="2">
        <v>-58</v>
      </c>
      <c r="H21" s="6">
        <f t="shared" si="0"/>
        <v>-19704.34</v>
      </c>
      <c r="I21" s="7">
        <f>H21/D$56</f>
        <v>-1.112438950221491E-2</v>
      </c>
    </row>
    <row r="22" spans="1:9" x14ac:dyDescent="0.25">
      <c r="A22" t="s">
        <v>29</v>
      </c>
      <c r="B22" t="s">
        <v>28</v>
      </c>
      <c r="C22" t="s">
        <v>1</v>
      </c>
      <c r="D22" s="6">
        <v>114.09</v>
      </c>
      <c r="E22" s="1">
        <v>43305</v>
      </c>
      <c r="F22" s="1">
        <v>43249</v>
      </c>
      <c r="G22" s="2">
        <v>-56</v>
      </c>
      <c r="H22" s="6">
        <f t="shared" si="0"/>
        <v>-6389.04</v>
      </c>
      <c r="I22" s="7">
        <f>H22/D$56</f>
        <v>-3.6070312177536095E-3</v>
      </c>
    </row>
    <row r="23" spans="1:9" x14ac:dyDescent="0.25">
      <c r="A23" t="s">
        <v>31</v>
      </c>
      <c r="B23" t="s">
        <v>30</v>
      </c>
      <c r="C23" t="s">
        <v>1</v>
      </c>
      <c r="D23" s="6">
        <v>21.64</v>
      </c>
      <c r="E23" s="1">
        <v>43305</v>
      </c>
      <c r="F23" s="1">
        <v>43249</v>
      </c>
      <c r="G23" s="2">
        <v>-56</v>
      </c>
      <c r="H23" s="6">
        <f t="shared" si="0"/>
        <v>-1211.8400000000001</v>
      </c>
      <c r="I23" s="7">
        <f>H23/D$56</f>
        <v>-6.8416299020236757E-4</v>
      </c>
    </row>
    <row r="24" spans="1:9" x14ac:dyDescent="0.25">
      <c r="A24" t="s">
        <v>34</v>
      </c>
      <c r="B24" t="s">
        <v>32</v>
      </c>
      <c r="C24" t="s">
        <v>33</v>
      </c>
      <c r="D24" s="6">
        <v>6208.8</v>
      </c>
      <c r="E24" s="1">
        <v>43302</v>
      </c>
      <c r="F24" s="1">
        <v>43290</v>
      </c>
      <c r="G24" s="2">
        <v>-12</v>
      </c>
      <c r="H24" s="6">
        <f t="shared" si="0"/>
        <v>-74505.600000000006</v>
      </c>
      <c r="I24" s="7">
        <f>H24/D$56</f>
        <v>-4.2063287300981578E-2</v>
      </c>
    </row>
    <row r="25" spans="1:9" x14ac:dyDescent="0.25">
      <c r="A25" t="s">
        <v>36</v>
      </c>
      <c r="B25" t="s">
        <v>35</v>
      </c>
      <c r="C25" t="s">
        <v>21</v>
      </c>
      <c r="D25" s="6">
        <v>296408</v>
      </c>
      <c r="E25" s="1">
        <v>43294</v>
      </c>
      <c r="F25" s="1">
        <v>43356</v>
      </c>
      <c r="G25" s="2">
        <v>62</v>
      </c>
      <c r="H25" s="6">
        <f t="shared" si="0"/>
        <v>18377296</v>
      </c>
      <c r="I25" s="7">
        <f>H25/D$56</f>
        <v>10.375186314359988</v>
      </c>
    </row>
    <row r="26" spans="1:9" x14ac:dyDescent="0.25">
      <c r="A26" t="s">
        <v>38</v>
      </c>
      <c r="B26" t="s">
        <v>37</v>
      </c>
      <c r="C26" t="s">
        <v>21</v>
      </c>
      <c r="D26" s="6">
        <v>58821</v>
      </c>
      <c r="E26" s="1">
        <v>43295</v>
      </c>
      <c r="F26" s="1">
        <v>43276</v>
      </c>
      <c r="G26" s="2">
        <v>-19</v>
      </c>
      <c r="H26" s="6">
        <f t="shared" si="0"/>
        <v>-1117599</v>
      </c>
      <c r="I26" s="7">
        <f>H26/D$56</f>
        <v>-0.63095777799641517</v>
      </c>
    </row>
    <row r="27" spans="1:9" x14ac:dyDescent="0.25">
      <c r="A27" t="s">
        <v>41</v>
      </c>
      <c r="B27" t="s">
        <v>39</v>
      </c>
      <c r="C27" t="s">
        <v>40</v>
      </c>
      <c r="D27" s="6">
        <v>31727.95</v>
      </c>
      <c r="E27" s="1">
        <v>43296</v>
      </c>
      <c r="F27" s="1">
        <v>43276</v>
      </c>
      <c r="G27" s="2">
        <v>-20</v>
      </c>
      <c r="H27" s="6">
        <f t="shared" si="0"/>
        <v>-634559</v>
      </c>
      <c r="I27" s="7">
        <f>H27/D$56</f>
        <v>-0.35825008491205451</v>
      </c>
    </row>
    <row r="28" spans="1:9" x14ac:dyDescent="0.25">
      <c r="A28" t="s">
        <v>43</v>
      </c>
      <c r="B28" t="s">
        <v>42</v>
      </c>
      <c r="C28" t="s">
        <v>1</v>
      </c>
      <c r="D28" s="6">
        <v>856</v>
      </c>
      <c r="E28" s="1">
        <v>43311</v>
      </c>
      <c r="F28" s="1">
        <v>43298</v>
      </c>
      <c r="G28" s="2">
        <v>-13</v>
      </c>
      <c r="H28" s="6">
        <f t="shared" si="0"/>
        <v>-11128</v>
      </c>
      <c r="I28" s="7">
        <f>H28/D$56</f>
        <v>-6.2824842842057905E-3</v>
      </c>
    </row>
    <row r="29" spans="1:9" x14ac:dyDescent="0.25">
      <c r="A29" t="s">
        <v>45</v>
      </c>
      <c r="B29" t="s">
        <v>44</v>
      </c>
      <c r="C29" t="s">
        <v>1</v>
      </c>
      <c r="D29" s="6">
        <v>160.63</v>
      </c>
      <c r="E29" s="1">
        <v>43341</v>
      </c>
      <c r="F29" s="1">
        <v>43298</v>
      </c>
      <c r="G29" s="2">
        <v>-43</v>
      </c>
      <c r="H29" s="6">
        <f t="shared" si="0"/>
        <v>-6907.09</v>
      </c>
      <c r="I29" s="7">
        <f>H29/D$56</f>
        <v>-3.8995043471059467E-3</v>
      </c>
    </row>
    <row r="30" spans="1:9" x14ac:dyDescent="0.25">
      <c r="A30" t="s">
        <v>48</v>
      </c>
      <c r="B30" t="s">
        <v>46</v>
      </c>
      <c r="C30" t="s">
        <v>47</v>
      </c>
      <c r="D30" s="6">
        <v>39600</v>
      </c>
      <c r="E30" s="1">
        <v>43322</v>
      </c>
      <c r="F30" s="1">
        <v>43298</v>
      </c>
      <c r="G30" s="2">
        <v>-24</v>
      </c>
      <c r="H30" s="6">
        <f t="shared" si="0"/>
        <v>-950400</v>
      </c>
      <c r="I30" s="7">
        <f>H30/D$56</f>
        <v>-0.53656299997386625</v>
      </c>
    </row>
    <row r="31" spans="1:9" x14ac:dyDescent="0.25">
      <c r="A31" t="s">
        <v>50</v>
      </c>
      <c r="B31" t="s">
        <v>49</v>
      </c>
      <c r="C31" t="s">
        <v>18</v>
      </c>
      <c r="D31" s="6">
        <v>12603.33</v>
      </c>
      <c r="E31" s="1">
        <v>43331</v>
      </c>
      <c r="F31" s="1">
        <v>43313</v>
      </c>
      <c r="G31" s="2">
        <v>-18</v>
      </c>
      <c r="H31" s="6">
        <f t="shared" si="0"/>
        <v>-226859.94</v>
      </c>
      <c r="I31" s="7">
        <f>H31/D$56</f>
        <v>-0.12807728322842099</v>
      </c>
    </row>
    <row r="32" spans="1:9" x14ac:dyDescent="0.25">
      <c r="A32" t="s">
        <v>52</v>
      </c>
      <c r="B32" t="s">
        <v>51</v>
      </c>
      <c r="C32" t="s">
        <v>1</v>
      </c>
      <c r="D32" s="6">
        <v>561.79</v>
      </c>
      <c r="E32" s="1">
        <v>43372</v>
      </c>
      <c r="F32" s="1">
        <v>43356</v>
      </c>
      <c r="G32" s="2">
        <v>-16</v>
      </c>
      <c r="H32" s="6">
        <f t="shared" si="0"/>
        <v>-8988.64</v>
      </c>
      <c r="I32" s="7">
        <f>H32/D$56</f>
        <v>-5.0746755514363348E-3</v>
      </c>
    </row>
    <row r="33" spans="1:9" x14ac:dyDescent="0.25">
      <c r="A33" t="s">
        <v>55</v>
      </c>
      <c r="B33" t="s">
        <v>53</v>
      </c>
      <c r="C33" t="s">
        <v>54</v>
      </c>
      <c r="D33" s="6">
        <v>29986.560000000001</v>
      </c>
      <c r="E33" s="1">
        <v>43383</v>
      </c>
      <c r="F33" s="1">
        <v>43354</v>
      </c>
      <c r="G33" s="2">
        <v>-29</v>
      </c>
      <c r="H33" s="6">
        <f t="shared" si="0"/>
        <v>-869610.24</v>
      </c>
      <c r="I33" s="7">
        <f>H33/D$56</f>
        <v>-0.49095189307911807</v>
      </c>
    </row>
    <row r="34" spans="1:9" x14ac:dyDescent="0.25">
      <c r="A34" t="s">
        <v>57</v>
      </c>
      <c r="B34" t="s">
        <v>56</v>
      </c>
      <c r="C34" t="s">
        <v>1</v>
      </c>
      <c r="D34" s="6">
        <v>194</v>
      </c>
      <c r="E34" s="1">
        <v>43414</v>
      </c>
      <c r="F34" s="1">
        <v>43356</v>
      </c>
      <c r="G34" s="2">
        <v>-58</v>
      </c>
      <c r="H34" s="6">
        <f t="shared" si="0"/>
        <v>-11252</v>
      </c>
      <c r="I34" s="7">
        <f>H34/D$56</f>
        <v>-6.3524903995222466E-3</v>
      </c>
    </row>
    <row r="35" spans="1:9" x14ac:dyDescent="0.25">
      <c r="A35" t="s">
        <v>59</v>
      </c>
      <c r="B35" t="s">
        <v>58</v>
      </c>
      <c r="C35" t="s">
        <v>54</v>
      </c>
      <c r="D35" s="6">
        <v>56317.96</v>
      </c>
      <c r="E35" s="1">
        <v>43383</v>
      </c>
      <c r="F35" s="1">
        <v>43354</v>
      </c>
      <c r="G35" s="2">
        <v>-29</v>
      </c>
      <c r="H35" s="6">
        <f t="shared" si="0"/>
        <v>-1633220.84</v>
      </c>
      <c r="I35" s="7">
        <f>H35/D$56</f>
        <v>-0.9220600521151493</v>
      </c>
    </row>
    <row r="36" spans="1:9" x14ac:dyDescent="0.25">
      <c r="A36" t="s">
        <v>62</v>
      </c>
      <c r="B36" t="s">
        <v>60</v>
      </c>
      <c r="C36" t="s">
        <v>61</v>
      </c>
      <c r="D36" s="6">
        <v>5718</v>
      </c>
      <c r="E36" s="1">
        <v>43384</v>
      </c>
      <c r="F36" s="1">
        <v>43356</v>
      </c>
      <c r="G36" s="2">
        <v>-28</v>
      </c>
      <c r="H36" s="6">
        <f t="shared" si="0"/>
        <v>-160104</v>
      </c>
      <c r="I36" s="7">
        <f>H36/D$56</f>
        <v>-9.0389186182466205E-2</v>
      </c>
    </row>
    <row r="37" spans="1:9" x14ac:dyDescent="0.25">
      <c r="A37" t="s">
        <v>65</v>
      </c>
      <c r="B37" t="s">
        <v>63</v>
      </c>
      <c r="C37" t="s">
        <v>64</v>
      </c>
      <c r="D37" s="6">
        <v>1682</v>
      </c>
      <c r="E37" s="1">
        <v>43412</v>
      </c>
      <c r="F37" s="1">
        <v>43385</v>
      </c>
      <c r="G37" s="2">
        <v>-27</v>
      </c>
      <c r="H37" s="6">
        <f t="shared" si="0"/>
        <v>-45414</v>
      </c>
      <c r="I37" s="7">
        <f>H37/D$56</f>
        <v>-2.5639175169205768E-2</v>
      </c>
    </row>
    <row r="38" spans="1:9" x14ac:dyDescent="0.25">
      <c r="A38" t="s">
        <v>67</v>
      </c>
      <c r="B38" t="s">
        <v>66</v>
      </c>
      <c r="C38" t="s">
        <v>1</v>
      </c>
      <c r="D38" s="6">
        <v>414.91</v>
      </c>
      <c r="E38" s="1">
        <v>43433</v>
      </c>
      <c r="F38" s="1">
        <v>43388</v>
      </c>
      <c r="G38" s="2">
        <v>-45</v>
      </c>
      <c r="H38" s="6">
        <f t="shared" si="0"/>
        <v>-18670.95</v>
      </c>
      <c r="I38" s="7">
        <f>H38/D$56</f>
        <v>-1.0540973215869168E-2</v>
      </c>
    </row>
    <row r="39" spans="1:9" x14ac:dyDescent="0.25">
      <c r="A39" t="s">
        <v>69</v>
      </c>
      <c r="B39" t="s">
        <v>68</v>
      </c>
      <c r="C39" t="s">
        <v>40</v>
      </c>
      <c r="D39" s="6">
        <v>23795.97</v>
      </c>
      <c r="E39" s="1">
        <v>43425</v>
      </c>
      <c r="F39" s="1">
        <v>43409</v>
      </c>
      <c r="G39" s="2">
        <v>-16</v>
      </c>
      <c r="H39" s="6">
        <f t="shared" si="0"/>
        <v>-380735.52</v>
      </c>
      <c r="I39" s="7">
        <f>H39/D$56</f>
        <v>-0.21495011869508623</v>
      </c>
    </row>
    <row r="40" spans="1:9" x14ac:dyDescent="0.25">
      <c r="A40" t="s">
        <v>71</v>
      </c>
      <c r="B40" t="s">
        <v>70</v>
      </c>
      <c r="C40" t="s">
        <v>54</v>
      </c>
      <c r="D40" s="6">
        <v>38086</v>
      </c>
      <c r="E40" s="1">
        <v>43432</v>
      </c>
      <c r="F40" s="1">
        <v>43409</v>
      </c>
      <c r="G40" s="2">
        <v>-23</v>
      </c>
      <c r="H40" s="6">
        <f t="shared" si="0"/>
        <v>-875978</v>
      </c>
      <c r="I40" s="7">
        <f>H40/D$56</f>
        <v>-0.49454691034417869</v>
      </c>
    </row>
    <row r="41" spans="1:9" x14ac:dyDescent="0.25">
      <c r="A41" t="s">
        <v>73</v>
      </c>
      <c r="B41" t="s">
        <v>72</v>
      </c>
      <c r="C41" t="s">
        <v>33</v>
      </c>
      <c r="D41" s="6">
        <v>21376</v>
      </c>
      <c r="E41" s="1">
        <v>43427</v>
      </c>
      <c r="F41" s="1">
        <v>43410</v>
      </c>
      <c r="G41" s="2">
        <v>-17</v>
      </c>
      <c r="H41" s="6">
        <f t="shared" si="0"/>
        <v>-363392</v>
      </c>
      <c r="I41" s="7">
        <f>H41/D$56</f>
        <v>-0.20515856658933418</v>
      </c>
    </row>
    <row r="42" spans="1:9" x14ac:dyDescent="0.25">
      <c r="A42" t="s">
        <v>75</v>
      </c>
      <c r="B42" t="s">
        <v>74</v>
      </c>
      <c r="C42" t="s">
        <v>40</v>
      </c>
      <c r="D42" s="6">
        <v>23795.97</v>
      </c>
      <c r="E42" s="1">
        <v>43440</v>
      </c>
      <c r="F42" s="1">
        <v>43418</v>
      </c>
      <c r="G42" s="2">
        <v>-22</v>
      </c>
      <c r="H42" s="6">
        <f t="shared" si="0"/>
        <v>-523511.34</v>
      </c>
      <c r="I42" s="7">
        <f>H42/D$56</f>
        <v>-0.29555641320574355</v>
      </c>
    </row>
    <row r="43" spans="1:9" x14ac:dyDescent="0.25">
      <c r="A43" t="s">
        <v>77</v>
      </c>
      <c r="B43" t="s">
        <v>76</v>
      </c>
      <c r="C43" t="s">
        <v>1</v>
      </c>
      <c r="D43" s="6">
        <v>1252.99</v>
      </c>
      <c r="E43" s="1">
        <v>43480</v>
      </c>
      <c r="F43" s="1">
        <v>43423</v>
      </c>
      <c r="G43" s="2">
        <v>-57</v>
      </c>
      <c r="H43" s="6">
        <f t="shared" si="0"/>
        <v>-71420.430000000008</v>
      </c>
      <c r="I43" s="7">
        <f>H43/D$56</f>
        <v>-4.0321506923635855E-2</v>
      </c>
    </row>
    <row r="44" spans="1:9" x14ac:dyDescent="0.25">
      <c r="A44" t="s">
        <v>80</v>
      </c>
      <c r="B44" t="s">
        <v>78</v>
      </c>
      <c r="C44" t="s">
        <v>79</v>
      </c>
      <c r="D44" s="6">
        <v>18632.62</v>
      </c>
      <c r="E44" s="1">
        <v>43446</v>
      </c>
      <c r="F44" s="1">
        <v>43426</v>
      </c>
      <c r="G44" s="2">
        <v>-20</v>
      </c>
      <c r="H44" s="6">
        <f t="shared" si="0"/>
        <v>-372652.39999999997</v>
      </c>
      <c r="I44" s="7">
        <f>H44/D$56</f>
        <v>-0.21038666844640275</v>
      </c>
    </row>
    <row r="45" spans="1:9" x14ac:dyDescent="0.25">
      <c r="A45" t="s">
        <v>83</v>
      </c>
      <c r="B45" t="s">
        <v>81</v>
      </c>
      <c r="C45" t="s">
        <v>82</v>
      </c>
      <c r="D45" s="6">
        <v>1550</v>
      </c>
      <c r="E45" s="1">
        <v>43450</v>
      </c>
      <c r="F45" s="1">
        <v>43423</v>
      </c>
      <c r="G45" s="2">
        <v>-27</v>
      </c>
      <c r="H45" s="6">
        <f t="shared" si="0"/>
        <v>-41850</v>
      </c>
      <c r="I45" s="7">
        <f>H45/D$56</f>
        <v>-2.3627063919303769E-2</v>
      </c>
    </row>
    <row r="46" spans="1:9" x14ac:dyDescent="0.25">
      <c r="A46" t="s">
        <v>85</v>
      </c>
      <c r="B46" t="s">
        <v>84</v>
      </c>
      <c r="C46" t="s">
        <v>79</v>
      </c>
      <c r="D46" s="6">
        <v>7950.55</v>
      </c>
      <c r="E46" s="1">
        <v>43447</v>
      </c>
      <c r="F46" s="1">
        <v>43426</v>
      </c>
      <c r="G46" s="2">
        <v>-21</v>
      </c>
      <c r="H46" s="6">
        <f t="shared" si="0"/>
        <v>-166961.55000000002</v>
      </c>
      <c r="I46" s="7">
        <f>H46/D$56</f>
        <v>-9.426072195737234E-2</v>
      </c>
    </row>
    <row r="47" spans="1:9" x14ac:dyDescent="0.25">
      <c r="A47" t="s">
        <v>87</v>
      </c>
      <c r="B47" t="s">
        <v>86</v>
      </c>
      <c r="C47" t="s">
        <v>79</v>
      </c>
      <c r="D47" s="6">
        <v>35917.839999999997</v>
      </c>
      <c r="E47" s="1">
        <v>43447</v>
      </c>
      <c r="F47" s="1">
        <v>43426</v>
      </c>
      <c r="G47" s="2">
        <v>-21</v>
      </c>
      <c r="H47" s="6">
        <f t="shared" si="0"/>
        <v>-754274.6399999999</v>
      </c>
      <c r="I47" s="7">
        <f>H47/D$56</f>
        <v>-0.42583739861385511</v>
      </c>
    </row>
    <row r="48" spans="1:9" x14ac:dyDescent="0.25">
      <c r="A48" t="s">
        <v>89</v>
      </c>
      <c r="B48" t="s">
        <v>88</v>
      </c>
      <c r="C48" t="s">
        <v>79</v>
      </c>
      <c r="D48" s="6">
        <v>10988.43</v>
      </c>
      <c r="E48" s="1">
        <v>43447</v>
      </c>
      <c r="F48" s="1">
        <v>43426</v>
      </c>
      <c r="G48" s="2">
        <v>-21</v>
      </c>
      <c r="H48" s="6">
        <f t="shared" si="0"/>
        <v>-230757.03</v>
      </c>
      <c r="I48" s="7">
        <f>H48/D$56</f>
        <v>-0.13027744558276458</v>
      </c>
    </row>
    <row r="49" spans="1:9" x14ac:dyDescent="0.25">
      <c r="A49" t="s">
        <v>92</v>
      </c>
      <c r="B49" t="s">
        <v>90</v>
      </c>
      <c r="C49" t="s">
        <v>91</v>
      </c>
      <c r="D49" s="6">
        <v>38000</v>
      </c>
      <c r="E49" s="1">
        <v>43453</v>
      </c>
      <c r="F49" s="1">
        <v>43430</v>
      </c>
      <c r="G49" s="2">
        <v>-23</v>
      </c>
      <c r="H49" s="6">
        <f t="shared" si="0"/>
        <v>-874000</v>
      </c>
      <c r="I49" s="7">
        <f>H49/D$56</f>
        <v>-0.49343019989179199</v>
      </c>
    </row>
    <row r="50" spans="1:9" x14ac:dyDescent="0.25">
      <c r="A50" t="s">
        <v>94</v>
      </c>
      <c r="B50" t="s">
        <v>93</v>
      </c>
      <c r="C50" t="s">
        <v>54</v>
      </c>
      <c r="D50" s="6">
        <f>36847.52-526.08-854.88</f>
        <v>35466.559999999998</v>
      </c>
      <c r="E50" s="1">
        <v>43456</v>
      </c>
      <c r="F50" s="1">
        <v>43430</v>
      </c>
      <c r="G50" s="2">
        <v>-26</v>
      </c>
      <c r="H50" s="6">
        <f t="shared" si="0"/>
        <v>-922130.55999999994</v>
      </c>
      <c r="I50" s="7">
        <f>H50/D$56</f>
        <v>-0.5206030509692563</v>
      </c>
    </row>
    <row r="51" spans="1:9" x14ac:dyDescent="0.25">
      <c r="A51" t="s">
        <v>97</v>
      </c>
      <c r="B51" t="s">
        <v>95</v>
      </c>
      <c r="C51" t="s">
        <v>96</v>
      </c>
      <c r="D51" s="6">
        <v>128449.52</v>
      </c>
      <c r="E51" s="1">
        <v>43454</v>
      </c>
      <c r="F51" s="1">
        <v>43441</v>
      </c>
      <c r="G51" s="2">
        <v>-13</v>
      </c>
      <c r="H51" s="6">
        <f t="shared" si="0"/>
        <v>-1669843.76</v>
      </c>
      <c r="I51" s="7">
        <f>H51/D$56</f>
        <v>-0.94273608728245029</v>
      </c>
    </row>
    <row r="52" spans="1:9" x14ac:dyDescent="0.25">
      <c r="A52" t="s">
        <v>99</v>
      </c>
      <c r="B52" t="s">
        <v>98</v>
      </c>
      <c r="C52" t="s">
        <v>96</v>
      </c>
      <c r="D52" s="6">
        <v>386630.52</v>
      </c>
      <c r="E52" s="1">
        <v>43463</v>
      </c>
      <c r="F52" s="1">
        <v>43441</v>
      </c>
      <c r="G52" s="2">
        <v>-22</v>
      </c>
      <c r="H52" s="6">
        <f t="shared" si="0"/>
        <v>-8505871.4400000013</v>
      </c>
      <c r="I52" s="7">
        <f>-4.8</f>
        <v>-4.8</v>
      </c>
    </row>
    <row r="53" spans="1:9" x14ac:dyDescent="0.25">
      <c r="A53" t="s">
        <v>101</v>
      </c>
      <c r="B53" t="s">
        <v>100</v>
      </c>
      <c r="C53" t="s">
        <v>79</v>
      </c>
      <c r="D53" s="6">
        <v>18632.62</v>
      </c>
      <c r="E53" s="1">
        <v>43464</v>
      </c>
      <c r="F53" s="1">
        <v>43441</v>
      </c>
      <c r="G53" s="2">
        <v>-23</v>
      </c>
      <c r="H53" s="6">
        <f t="shared" si="0"/>
        <v>-428550.25999999995</v>
      </c>
      <c r="I53" s="7">
        <f>H53/D$56</f>
        <v>-0.24194466871336315</v>
      </c>
    </row>
    <row r="54" spans="1:9" x14ac:dyDescent="0.25">
      <c r="A54" t="s">
        <v>104</v>
      </c>
      <c r="B54" t="s">
        <v>102</v>
      </c>
      <c r="C54" t="s">
        <v>103</v>
      </c>
      <c r="D54" s="6">
        <v>1250</v>
      </c>
      <c r="E54" s="1">
        <v>43469</v>
      </c>
      <c r="F54" s="1">
        <v>43441</v>
      </c>
      <c r="G54" s="2">
        <v>-28</v>
      </c>
      <c r="H54" s="6">
        <f t="shared" si="0"/>
        <v>-35000</v>
      </c>
      <c r="I54" s="7">
        <f>H54/D$56</f>
        <v>-1.9759790613515696E-2</v>
      </c>
    </row>
    <row r="55" spans="1:9" x14ac:dyDescent="0.25">
      <c r="A55" t="s">
        <v>106</v>
      </c>
      <c r="B55" t="s">
        <v>105</v>
      </c>
      <c r="C55" t="s">
        <v>91</v>
      </c>
      <c r="D55" s="6">
        <v>173837.96</v>
      </c>
      <c r="E55" s="1">
        <v>43470</v>
      </c>
      <c r="F55" s="1">
        <v>43441</v>
      </c>
      <c r="G55" s="2">
        <v>-29</v>
      </c>
      <c r="H55" s="6">
        <f t="shared" si="0"/>
        <v>-5041300.84</v>
      </c>
      <c r="I55" s="7">
        <f>H55/D$56</f>
        <v>-2.8461442576611655</v>
      </c>
    </row>
    <row r="56" spans="1:9" ht="13" x14ac:dyDescent="0.25">
      <c r="A56" s="3" t="s">
        <v>2</v>
      </c>
      <c r="B56" s="3" t="s">
        <v>2</v>
      </c>
      <c r="C56" s="10" t="s">
        <v>117</v>
      </c>
      <c r="D56" s="11">
        <f>SUM(D12:D55)</f>
        <v>1771273.83</v>
      </c>
      <c r="E56" s="4"/>
      <c r="F56" s="4"/>
      <c r="G56" s="5"/>
      <c r="H56" s="12">
        <f>SUM(H12:H55)</f>
        <v>-15055259.08</v>
      </c>
      <c r="I56" s="13">
        <f>SUM(I12:I55)</f>
        <v>-8.4832427049972274</v>
      </c>
    </row>
  </sheetData>
  <phoneticPr fontId="0" type="noConversion"/>
  <pageMargins left="0.75" right="0.75" top="1" bottom="1" header="0.5" footer="0.5"/>
  <pageSetup paperSize="9" scale="74" orientation="landscape" r:id="rId1"/>
  <headerFooter alignWithMargins="0"/>
  <ignoredErrors>
    <ignoredError sqref="I5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2022-05-26T12:02:44Z</cp:lastPrinted>
  <dcterms:created xsi:type="dcterms:W3CDTF">2022-05-26T09:51:00Z</dcterms:created>
  <dcterms:modified xsi:type="dcterms:W3CDTF">2022-05-26T12:03:11Z</dcterms:modified>
  <cp:category/>
</cp:coreProperties>
</file>